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95B881C3-D08F-4329-94A5-6E6F5A64776C}" xr6:coauthVersionLast="47" xr6:coauthVersionMax="47" xr10:uidLastSave="{00000000-0000-0000-0000-000000000000}"/>
  <bookViews>
    <workbookView xWindow="-120" yWindow="-120" windowWidth="29040" windowHeight="15720" xr2:uid="{8447DA0F-5F4D-4B23-879B-E7204E9585E9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F100" i="1"/>
  <c r="F101" i="1"/>
  <c r="I101" i="1"/>
  <c r="F102" i="1"/>
  <c r="F103" i="1"/>
  <c r="I103" i="1"/>
  <c r="F95" i="1"/>
  <c r="I95" i="1"/>
  <c r="F88" i="1"/>
  <c r="I88" i="1"/>
  <c r="F89" i="1"/>
  <c r="I89" i="1"/>
  <c r="F90" i="1"/>
  <c r="I90" i="1"/>
  <c r="F91" i="1"/>
  <c r="I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9" i="1"/>
  <c r="I59" i="1"/>
  <c r="F51" i="1"/>
  <c r="I51" i="1"/>
  <c r="F52" i="1"/>
  <c r="I52" i="1"/>
  <c r="F53" i="1"/>
  <c r="F54" i="1"/>
  <c r="F55" i="1"/>
  <c r="F56" i="1"/>
  <c r="I56" i="1"/>
  <c r="F57" i="1"/>
  <c r="F58" i="1"/>
  <c r="F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F39" i="1"/>
  <c r="F31" i="1"/>
  <c r="F32" i="1"/>
  <c r="I32" i="1"/>
  <c r="F33" i="1"/>
  <c r="I33" i="1"/>
  <c r="F34" i="1"/>
  <c r="I34" i="1"/>
  <c r="F35" i="1"/>
  <c r="I35" i="1"/>
  <c r="F36" i="1"/>
  <c r="F37" i="1"/>
  <c r="I37" i="1"/>
  <c r="F38" i="1"/>
  <c r="I38" i="1"/>
  <c r="F30" i="1"/>
  <c r="I30" i="1"/>
  <c r="F21" i="1"/>
  <c r="I21" i="1"/>
  <c r="F22" i="1"/>
  <c r="I22" i="1"/>
  <c r="F23" i="1"/>
  <c r="I23" i="1"/>
  <c r="F24" i="1"/>
  <c r="F25" i="1"/>
  <c r="I25" i="1"/>
  <c r="F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I16" i="1"/>
  <c r="F17" i="1"/>
  <c r="F18" i="1"/>
  <c r="I18" i="1"/>
  <c r="F12" i="1"/>
  <c r="I12" i="1"/>
  <c r="F153" i="1"/>
  <c r="I153" i="1"/>
  <c r="F154" i="1"/>
  <c r="F155" i="1"/>
  <c r="F156" i="1"/>
  <c r="F157" i="1"/>
  <c r="I157" i="1"/>
  <c r="F158" i="1"/>
  <c r="I158" i="1"/>
  <c r="F152" i="1"/>
  <c r="F149" i="1"/>
  <c r="I149" i="1"/>
  <c r="F150" i="1"/>
  <c r="I150" i="1"/>
  <c r="F148" i="1"/>
  <c r="F147" i="1"/>
  <c r="I147" i="1"/>
  <c r="F140" i="1"/>
  <c r="F141" i="1"/>
  <c r="F142" i="1"/>
  <c r="F143" i="1"/>
  <c r="I143" i="1"/>
  <c r="F144" i="1"/>
  <c r="F145" i="1"/>
  <c r="I145" i="1"/>
  <c r="F146" i="1"/>
  <c r="F138" i="1"/>
  <c r="I138" i="1"/>
  <c r="F139" i="1"/>
  <c r="F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2" i="1"/>
  <c r="I96" i="1"/>
  <c r="I97" i="1"/>
  <c r="I99" i="1"/>
  <c r="I100" i="1"/>
  <c r="I102" i="1"/>
  <c r="I117" i="1"/>
  <c r="I118" i="1"/>
  <c r="I128" i="1"/>
  <c r="I135" i="1"/>
  <c r="I136" i="1"/>
  <c r="I140" i="1"/>
  <c r="I141" i="1"/>
  <c r="I142" i="1"/>
  <c r="I144" i="1"/>
  <c r="I154" i="1"/>
  <c r="I155" i="1"/>
  <c r="I156" i="1"/>
  <c r="I73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7" i="1"/>
  <c r="I66" i="1"/>
  <c r="I64" i="1"/>
  <c r="I62" i="1"/>
  <c r="I58" i="1"/>
  <c r="I57" i="1"/>
  <c r="I55" i="1"/>
  <c r="I54" i="1"/>
  <c r="I53" i="1"/>
  <c r="I50" i="1"/>
  <c r="I47" i="1"/>
  <c r="I46" i="1"/>
  <c r="I43" i="1"/>
  <c r="I42" i="1"/>
  <c r="I31" i="1"/>
  <c r="I26" i="1"/>
  <c r="I24" i="1"/>
  <c r="I127" i="1"/>
  <c r="F86" i="1"/>
  <c r="I65" i="1"/>
  <c r="F63" i="1"/>
  <c r="F76" i="1"/>
  <c r="I76" i="1"/>
  <c r="I77" i="1"/>
  <c r="I139" i="1"/>
  <c r="I146" i="1"/>
  <c r="F104" i="1"/>
  <c r="I104" i="1"/>
  <c r="I105" i="1"/>
  <c r="G85" i="1"/>
  <c r="E85" i="1"/>
  <c r="H85" i="1"/>
  <c r="D85" i="1"/>
  <c r="I86" i="1"/>
  <c r="I63" i="1"/>
  <c r="F49" i="1"/>
  <c r="F29" i="1"/>
  <c r="I19" i="1"/>
  <c r="E10" i="1"/>
  <c r="H10" i="1"/>
  <c r="G10" i="1"/>
  <c r="D10" i="1"/>
  <c r="I11" i="1"/>
  <c r="I49" i="1"/>
  <c r="I29" i="1"/>
  <c r="F11" i="1"/>
  <c r="F19" i="1"/>
  <c r="I148" i="1"/>
  <c r="I40" i="1"/>
  <c r="I39" i="1"/>
  <c r="I36" i="1"/>
  <c r="F94" i="1"/>
  <c r="I94" i="1"/>
  <c r="F124" i="1"/>
  <c r="I124" i="1"/>
  <c r="I60" i="1"/>
  <c r="F151" i="1"/>
  <c r="I151" i="1"/>
  <c r="G160" i="1"/>
  <c r="H160" i="1"/>
  <c r="E160" i="1"/>
  <c r="D160" i="1"/>
  <c r="I85" i="1"/>
  <c r="F85" i="1"/>
  <c r="F10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<sst xmlns="http://schemas.openxmlformats.org/spreadsheetml/2006/main" count="162" uniqueCount="89">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</sst>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EF60-6DAB-41B3-B137-176B79DA869B}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8" t="s">
        <v>87</v>
      </c>
      <c r="C2" s="37"/>
      <c r="D2" s="37"/>
      <c r="E2" s="37"/>
      <c r="F2" s="37"/>
      <c r="G2" s="37"/>
      <c r="H2" s="37"/>
      <c r="I2" s="38"/>
    </row>
    <row r="3" spans="2:9" x14ac:dyDescent="0.2">
      <c r="B3" s="30" t="s">
        <v>0</v>
      </c>
      <c r="C3" s="39"/>
      <c r="D3" s="39"/>
      <c r="E3" s="39"/>
      <c r="F3" s="39"/>
      <c r="G3" s="39"/>
      <c r="H3" s="39"/>
      <c r="I3" s="40"/>
    </row>
    <row r="4" spans="2:9" x14ac:dyDescent="0.2">
      <c r="B4" s="30" t="s">
        <v>1</v>
      </c>
      <c r="C4" s="39"/>
      <c r="D4" s="39"/>
      <c r="E4" s="39"/>
      <c r="F4" s="39"/>
      <c r="G4" s="39"/>
      <c r="H4" s="39"/>
      <c r="I4" s="40"/>
    </row>
    <row r="5" spans="2:9" x14ac:dyDescent="0.2">
      <c r="B5" s="30" t="s">
        <v>88</v>
      </c>
      <c r="C5" s="39"/>
      <c r="D5" s="39"/>
      <c r="E5" s="39"/>
      <c r="F5" s="39"/>
      <c r="G5" s="39"/>
      <c r="H5" s="39"/>
      <c r="I5" s="40"/>
    </row>
    <row r="6" spans="2:9" ht="13.5" thickBot="1" x14ac:dyDescent="0.25">
      <c r="B6" s="32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28" t="s">
        <v>3</v>
      </c>
      <c r="C7" s="29"/>
      <c r="D7" s="28" t="s">
        <v>4</v>
      </c>
      <c r="E7" s="37"/>
      <c r="F7" s="37"/>
      <c r="G7" s="37"/>
      <c r="H7" s="29"/>
      <c r="I7" s="34" t="s">
        <v>5</v>
      </c>
    </row>
    <row r="8" spans="2:9" ht="15" customHeight="1" thickBot="1" x14ac:dyDescent="0.25">
      <c r="B8" s="30"/>
      <c r="C8" s="31"/>
      <c r="D8" s="32"/>
      <c r="E8" s="41"/>
      <c r="F8" s="41"/>
      <c r="G8" s="41"/>
      <c r="H8" s="33"/>
      <c r="I8" s="35"/>
    </row>
    <row r="9" spans="2:9" ht="26.25" thickBot="1" x14ac:dyDescent="0.25">
      <c r="B9" s="32"/>
      <c r="C9" s="33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14">
        <f t="shared" ref="D10:I10" si="0">D11+D19+D29+D39+D49+D59+D72+D76+D63</f>
        <v>41508016</v>
      </c>
      <c r="E10" s="14">
        <f t="shared" si="0"/>
        <v>12437.899999999971</v>
      </c>
      <c r="F10" s="14">
        <f t="shared" si="0"/>
        <v>41520453.899999999</v>
      </c>
      <c r="G10" s="14">
        <f t="shared" si="0"/>
        <v>15924258.190000001</v>
      </c>
      <c r="H10" s="14">
        <f t="shared" si="0"/>
        <v>15789458.190000001</v>
      </c>
      <c r="I10" s="14">
        <f t="shared" si="0"/>
        <v>25596195.710000001</v>
      </c>
    </row>
    <row r="11" spans="2:9" x14ac:dyDescent="0.2">
      <c r="B11" s="3" t="s">
        <v>12</v>
      </c>
      <c r="C11" s="9"/>
      <c r="D11" s="15">
        <f t="shared" ref="D11:I11" si="1">SUM(D12:D18)</f>
        <v>33797664</v>
      </c>
      <c r="E11" s="15">
        <f t="shared" si="1"/>
        <v>257911.99999999997</v>
      </c>
      <c r="F11" s="15">
        <f t="shared" si="1"/>
        <v>34055576</v>
      </c>
      <c r="G11" s="15">
        <f t="shared" si="1"/>
        <v>13766304.460000001</v>
      </c>
      <c r="H11" s="15">
        <f t="shared" si="1"/>
        <v>13766304.460000001</v>
      </c>
      <c r="I11" s="15">
        <f t="shared" si="1"/>
        <v>20289271.540000003</v>
      </c>
    </row>
    <row r="12" spans="2:9" x14ac:dyDescent="0.2">
      <c r="B12" s="13" t="s">
        <v>13</v>
      </c>
      <c r="C12" s="11"/>
      <c r="D12" s="15">
        <v>21137808</v>
      </c>
      <c r="E12" s="16">
        <v>504009.67</v>
      </c>
      <c r="F12" s="16">
        <f>D12+E12</f>
        <v>21641817.670000002</v>
      </c>
      <c r="G12" s="16">
        <v>10833890.970000001</v>
      </c>
      <c r="H12" s="16">
        <v>10833890.970000001</v>
      </c>
      <c r="I12" s="16">
        <f>F12-G12</f>
        <v>10807926.700000001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5950217</v>
      </c>
      <c r="E14" s="16">
        <v>-264468.26</v>
      </c>
      <c r="F14" s="16">
        <f t="shared" si="2"/>
        <v>5685748.7400000002</v>
      </c>
      <c r="G14" s="16">
        <v>38400.18</v>
      </c>
      <c r="H14" s="16">
        <v>38400.18</v>
      </c>
      <c r="I14" s="16">
        <f t="shared" si="3"/>
        <v>5647348.5600000005</v>
      </c>
    </row>
    <row r="15" spans="2:9" x14ac:dyDescent="0.2">
      <c r="B15" s="13" t="s">
        <v>16</v>
      </c>
      <c r="C15" s="11"/>
      <c r="D15" s="15">
        <v>4640346</v>
      </c>
      <c r="E15" s="16">
        <v>15456.52</v>
      </c>
      <c r="F15" s="16">
        <f t="shared" si="2"/>
        <v>4655802.5199999996</v>
      </c>
      <c r="G15" s="16">
        <v>2029502.5</v>
      </c>
      <c r="H15" s="16">
        <v>2029502.5</v>
      </c>
      <c r="I15" s="16">
        <f t="shared" si="3"/>
        <v>2626300.0199999996</v>
      </c>
    </row>
    <row r="16" spans="2:9" x14ac:dyDescent="0.2">
      <c r="B16" s="13" t="s">
        <v>17</v>
      </c>
      <c r="C16" s="11"/>
      <c r="D16" s="15">
        <v>2069293</v>
      </c>
      <c r="E16" s="16">
        <v>2914.07</v>
      </c>
      <c r="F16" s="16">
        <f t="shared" si="2"/>
        <v>2072207.07</v>
      </c>
      <c r="G16" s="16">
        <v>864510.81</v>
      </c>
      <c r="H16" s="16">
        <v>864510.81</v>
      </c>
      <c r="I16" s="16">
        <f t="shared" si="3"/>
        <v>1207696.26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1240505</v>
      </c>
      <c r="E19" s="15">
        <f t="shared" si="4"/>
        <v>-120466.88</v>
      </c>
      <c r="F19" s="15">
        <f t="shared" si="4"/>
        <v>1120038.1200000001</v>
      </c>
      <c r="G19" s="15">
        <f t="shared" si="4"/>
        <v>275169.09999999998</v>
      </c>
      <c r="H19" s="15">
        <f t="shared" si="4"/>
        <v>247484.1</v>
      </c>
      <c r="I19" s="15">
        <f t="shared" si="4"/>
        <v>844869.02</v>
      </c>
    </row>
    <row r="20" spans="2:9" x14ac:dyDescent="0.2">
      <c r="B20" s="13" t="s">
        <v>21</v>
      </c>
      <c r="C20" s="11"/>
      <c r="D20" s="15">
        <v>434575</v>
      </c>
      <c r="E20" s="16">
        <v>-73000</v>
      </c>
      <c r="F20" s="15">
        <f t="shared" ref="F20:F28" si="5">D20+E20</f>
        <v>361575</v>
      </c>
      <c r="G20" s="16">
        <v>45348</v>
      </c>
      <c r="H20" s="16">
        <v>25368</v>
      </c>
      <c r="I20" s="16">
        <f>F20-G20</f>
        <v>316227</v>
      </c>
    </row>
    <row r="21" spans="2:9" x14ac:dyDescent="0.2">
      <c r="B21" s="13" t="s">
        <v>22</v>
      </c>
      <c r="C21" s="11"/>
      <c r="D21" s="15"/>
      <c r="E21" s="16"/>
      <c r="F21" s="15">
        <f t="shared" si="5"/>
        <v>0</v>
      </c>
      <c r="G21" s="16"/>
      <c r="H21" s="16"/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170507</v>
      </c>
      <c r="E23" s="16">
        <v>-22000</v>
      </c>
      <c r="F23" s="15">
        <f t="shared" si="5"/>
        <v>148507</v>
      </c>
      <c r="G23" s="16">
        <v>17185.810000000001</v>
      </c>
      <c r="H23" s="16">
        <v>12676.81</v>
      </c>
      <c r="I23" s="16">
        <f t="shared" si="6"/>
        <v>131321.19</v>
      </c>
    </row>
    <row r="24" spans="2:9" x14ac:dyDescent="0.2">
      <c r="B24" s="13" t="s">
        <v>25</v>
      </c>
      <c r="C24" s="11"/>
      <c r="D24" s="15">
        <v>111212</v>
      </c>
      <c r="E24" s="16">
        <v>0</v>
      </c>
      <c r="F24" s="15">
        <f t="shared" si="5"/>
        <v>111212</v>
      </c>
      <c r="G24" s="16">
        <v>39376.51</v>
      </c>
      <c r="H24" s="16">
        <v>39376.51</v>
      </c>
      <c r="I24" s="16">
        <f t="shared" si="6"/>
        <v>71835.489999999991</v>
      </c>
    </row>
    <row r="25" spans="2:9" x14ac:dyDescent="0.2">
      <c r="B25" s="13" t="s">
        <v>26</v>
      </c>
      <c r="C25" s="11"/>
      <c r="D25" s="15">
        <v>382800</v>
      </c>
      <c r="E25" s="16">
        <v>0</v>
      </c>
      <c r="F25" s="15">
        <f t="shared" si="5"/>
        <v>382800</v>
      </c>
      <c r="G25" s="16">
        <v>128167.16</v>
      </c>
      <c r="H25" s="16">
        <v>128167.16</v>
      </c>
      <c r="I25" s="16">
        <f t="shared" si="6"/>
        <v>254632.84</v>
      </c>
    </row>
    <row r="26" spans="2:9" x14ac:dyDescent="0.2">
      <c r="B26" s="13" t="s">
        <v>27</v>
      </c>
      <c r="C26" s="11"/>
      <c r="D26" s="15">
        <v>106354</v>
      </c>
      <c r="E26" s="16">
        <v>-22466.880000000001</v>
      </c>
      <c r="F26" s="15">
        <f t="shared" si="5"/>
        <v>83887.12</v>
      </c>
      <c r="G26" s="16">
        <v>14645.99</v>
      </c>
      <c r="H26" s="16">
        <v>11449.99</v>
      </c>
      <c r="I26" s="16">
        <f t="shared" si="6"/>
        <v>69241.12999999999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35057</v>
      </c>
      <c r="E28" s="16">
        <v>-3000</v>
      </c>
      <c r="F28" s="15">
        <f t="shared" si="5"/>
        <v>32057</v>
      </c>
      <c r="G28" s="16">
        <v>30445.63</v>
      </c>
      <c r="H28" s="16">
        <v>30445.63</v>
      </c>
      <c r="I28" s="16">
        <f t="shared" si="6"/>
        <v>1611.369999999999</v>
      </c>
    </row>
    <row r="29" spans="2:9" x14ac:dyDescent="0.2">
      <c r="B29" s="3" t="s">
        <v>30</v>
      </c>
      <c r="C29" s="9"/>
      <c r="D29" s="15">
        <f t="shared" ref="D29:I29" si="7">SUM(D30:D38)</f>
        <v>5775833</v>
      </c>
      <c r="E29" s="15">
        <f t="shared" si="7"/>
        <v>-137445.12</v>
      </c>
      <c r="F29" s="15">
        <f t="shared" si="7"/>
        <v>5638387.8799999999</v>
      </c>
      <c r="G29" s="15">
        <f t="shared" si="7"/>
        <v>1882784.6300000001</v>
      </c>
      <c r="H29" s="15">
        <f t="shared" si="7"/>
        <v>1775669.6300000001</v>
      </c>
      <c r="I29" s="15">
        <f t="shared" si="7"/>
        <v>3755603.25</v>
      </c>
    </row>
    <row r="30" spans="2:9" x14ac:dyDescent="0.2">
      <c r="B30" s="13" t="s">
        <v>31</v>
      </c>
      <c r="C30" s="11"/>
      <c r="D30" s="15">
        <v>1094811</v>
      </c>
      <c r="E30" s="16">
        <v>-108105.83</v>
      </c>
      <c r="F30" s="15">
        <f t="shared" ref="F30:F38" si="8">D30+E30</f>
        <v>986705.17</v>
      </c>
      <c r="G30" s="16">
        <v>419674.48</v>
      </c>
      <c r="H30" s="16">
        <v>419674.48</v>
      </c>
      <c r="I30" s="16">
        <f t="shared" si="6"/>
        <v>567030.69000000006</v>
      </c>
    </row>
    <row r="31" spans="2:9" x14ac:dyDescent="0.2">
      <c r="B31" s="13" t="s">
        <v>32</v>
      </c>
      <c r="C31" s="11"/>
      <c r="D31" s="15">
        <v>324742</v>
      </c>
      <c r="E31" s="16">
        <v>0</v>
      </c>
      <c r="F31" s="15">
        <f t="shared" si="8"/>
        <v>324742</v>
      </c>
      <c r="G31" s="16">
        <v>43994.13</v>
      </c>
      <c r="H31" s="16">
        <v>43994.13</v>
      </c>
      <c r="I31" s="16">
        <f t="shared" si="6"/>
        <v>280747.87</v>
      </c>
    </row>
    <row r="32" spans="2:9" x14ac:dyDescent="0.2">
      <c r="B32" s="13" t="s">
        <v>33</v>
      </c>
      <c r="C32" s="11"/>
      <c r="D32" s="15">
        <v>1079580</v>
      </c>
      <c r="E32" s="16">
        <v>33040.76</v>
      </c>
      <c r="F32" s="15">
        <f t="shared" si="8"/>
        <v>1112620.76</v>
      </c>
      <c r="G32" s="16">
        <v>383470.81</v>
      </c>
      <c r="H32" s="16">
        <v>383470.81</v>
      </c>
      <c r="I32" s="16">
        <f t="shared" si="6"/>
        <v>729149.95</v>
      </c>
    </row>
    <row r="33" spans="2:9" x14ac:dyDescent="0.2">
      <c r="B33" s="13" t="s">
        <v>34</v>
      </c>
      <c r="C33" s="11"/>
      <c r="D33" s="15">
        <v>213000</v>
      </c>
      <c r="E33" s="16">
        <v>0</v>
      </c>
      <c r="F33" s="15">
        <f t="shared" si="8"/>
        <v>213000</v>
      </c>
      <c r="G33" s="16">
        <v>10272.17</v>
      </c>
      <c r="H33" s="16">
        <v>10272.17</v>
      </c>
      <c r="I33" s="16">
        <f t="shared" si="6"/>
        <v>202727.83</v>
      </c>
    </row>
    <row r="34" spans="2:9" x14ac:dyDescent="0.2">
      <c r="B34" s="13" t="s">
        <v>35</v>
      </c>
      <c r="C34" s="11"/>
      <c r="D34" s="15">
        <v>427176</v>
      </c>
      <c r="E34" s="16">
        <v>-11600</v>
      </c>
      <c r="F34" s="15">
        <f t="shared" si="8"/>
        <v>415576</v>
      </c>
      <c r="G34" s="16">
        <v>201150.99</v>
      </c>
      <c r="H34" s="16">
        <v>201100.99</v>
      </c>
      <c r="I34" s="16">
        <f t="shared" si="6"/>
        <v>214425.01</v>
      </c>
    </row>
    <row r="35" spans="2:9" x14ac:dyDescent="0.2">
      <c r="B35" s="13" t="s">
        <v>36</v>
      </c>
      <c r="C35" s="11"/>
      <c r="D35" s="15">
        <v>174894</v>
      </c>
      <c r="E35" s="16">
        <v>-55000</v>
      </c>
      <c r="F35" s="15">
        <f t="shared" si="8"/>
        <v>119894</v>
      </c>
      <c r="G35" s="16">
        <v>14803.56</v>
      </c>
      <c r="H35" s="16">
        <v>14803.56</v>
      </c>
      <c r="I35" s="16">
        <f t="shared" si="6"/>
        <v>105090.44</v>
      </c>
    </row>
    <row r="36" spans="2:9" x14ac:dyDescent="0.2">
      <c r="B36" s="13" t="s">
        <v>37</v>
      </c>
      <c r="C36" s="11"/>
      <c r="D36" s="15">
        <v>48023</v>
      </c>
      <c r="E36" s="16">
        <v>60</v>
      </c>
      <c r="F36" s="15">
        <f t="shared" si="8"/>
        <v>48083</v>
      </c>
      <c r="G36" s="16">
        <v>4730.66</v>
      </c>
      <c r="H36" s="16">
        <v>4730.66</v>
      </c>
      <c r="I36" s="16">
        <f t="shared" si="6"/>
        <v>43352.34</v>
      </c>
    </row>
    <row r="37" spans="2:9" x14ac:dyDescent="0.2">
      <c r="B37" s="13" t="s">
        <v>38</v>
      </c>
      <c r="C37" s="11"/>
      <c r="D37" s="15">
        <v>123901</v>
      </c>
      <c r="E37" s="16">
        <v>4159.95</v>
      </c>
      <c r="F37" s="15">
        <f t="shared" si="8"/>
        <v>128060.95</v>
      </c>
      <c r="G37" s="16">
        <v>13748.33</v>
      </c>
      <c r="H37" s="16">
        <v>13748.33</v>
      </c>
      <c r="I37" s="16">
        <f t="shared" si="6"/>
        <v>114312.62</v>
      </c>
    </row>
    <row r="38" spans="2:9" x14ac:dyDescent="0.2">
      <c r="B38" s="13" t="s">
        <v>39</v>
      </c>
      <c r="C38" s="11"/>
      <c r="D38" s="15">
        <v>2289706</v>
      </c>
      <c r="E38" s="16">
        <v>0</v>
      </c>
      <c r="F38" s="15">
        <f t="shared" si="8"/>
        <v>2289706</v>
      </c>
      <c r="G38" s="16">
        <v>790939.5</v>
      </c>
      <c r="H38" s="16">
        <v>683874.5</v>
      </c>
      <c r="I38" s="16">
        <f t="shared" si="6"/>
        <v>1498766.5</v>
      </c>
    </row>
    <row r="39" spans="2:9" ht="25.5" customHeight="1" x14ac:dyDescent="0.2">
      <c r="B39" s="26" t="s">
        <v>40</v>
      </c>
      <c r="C39" s="27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26" t="s">
        <v>50</v>
      </c>
      <c r="C49" s="27"/>
      <c r="D49" s="15">
        <f t="shared" ref="D49:I49" si="11">SUM(D50:D58)</f>
        <v>694014</v>
      </c>
      <c r="E49" s="15">
        <f t="shared" si="11"/>
        <v>0</v>
      </c>
      <c r="F49" s="15">
        <f t="shared" si="11"/>
        <v>694014</v>
      </c>
      <c r="G49" s="15">
        <f t="shared" si="11"/>
        <v>0</v>
      </c>
      <c r="H49" s="15">
        <f t="shared" si="11"/>
        <v>0</v>
      </c>
      <c r="I49" s="15">
        <f t="shared" si="11"/>
        <v>694014</v>
      </c>
    </row>
    <row r="50" spans="2:9" x14ac:dyDescent="0.2">
      <c r="B50" s="13" t="s">
        <v>51</v>
      </c>
      <c r="C50" s="11"/>
      <c r="D50" s="15"/>
      <c r="E50" s="16"/>
      <c r="F50" s="15">
        <f t="shared" si="10"/>
        <v>0</v>
      </c>
      <c r="G50" s="16"/>
      <c r="H50" s="16"/>
      <c r="I50" s="16">
        <f t="shared" si="6"/>
        <v>0</v>
      </c>
    </row>
    <row r="51" spans="2:9" x14ac:dyDescent="0.2">
      <c r="B51" s="13" t="s">
        <v>52</v>
      </c>
      <c r="C51" s="11"/>
      <c r="D51" s="15">
        <v>694014</v>
      </c>
      <c r="E51" s="16">
        <v>0</v>
      </c>
      <c r="F51" s="15">
        <f t="shared" si="10"/>
        <v>694014</v>
      </c>
      <c r="G51" s="16">
        <v>0</v>
      </c>
      <c r="H51" s="16">
        <v>0</v>
      </c>
      <c r="I51" s="16">
        <f t="shared" si="6"/>
        <v>694014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26" t="s">
        <v>64</v>
      </c>
      <c r="C63" s="27"/>
      <c r="D63" s="15">
        <f>SUM(D64:D71)</f>
        <v>0</v>
      </c>
      <c r="E63" s="15">
        <f>SUM(E64:E71)</f>
        <v>12437.9</v>
      </c>
      <c r="F63" s="15">
        <f>F64+F65+F66+F67+F68+F70+F71</f>
        <v>12437.9</v>
      </c>
      <c r="G63" s="15">
        <f>SUM(G64:G71)</f>
        <v>0</v>
      </c>
      <c r="H63" s="15">
        <f>SUM(H64:H71)</f>
        <v>0</v>
      </c>
      <c r="I63" s="16">
        <f t="shared" si="6"/>
        <v>12437.9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>
        <v>0</v>
      </c>
      <c r="E71" s="16">
        <v>12437.9</v>
      </c>
      <c r="F71" s="15">
        <f t="shared" si="10"/>
        <v>12437.9</v>
      </c>
      <c r="G71" s="16">
        <v>0</v>
      </c>
      <c r="H71" s="16">
        <v>0</v>
      </c>
      <c r="I71" s="16">
        <f t="shared" si="6"/>
        <v>12437.9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34063135</v>
      </c>
      <c r="E85" s="21">
        <f>E86+E104+E94+E114+E124+E134+E138+E147+E151</f>
        <v>179760.12000000002</v>
      </c>
      <c r="F85" s="21">
        <f t="shared" si="12"/>
        <v>34242895.11999999</v>
      </c>
      <c r="G85" s="21">
        <f>G86+G104+G94+G114+G124+G134+G138+G147+G151</f>
        <v>14540549.039999999</v>
      </c>
      <c r="H85" s="21">
        <f>H86+H104+H94+H114+H124+H134+H138+H147+H151</f>
        <v>14531764.039999999</v>
      </c>
      <c r="I85" s="21">
        <f t="shared" si="12"/>
        <v>19702346.079999998</v>
      </c>
    </row>
    <row r="86" spans="2:9" x14ac:dyDescent="0.2">
      <c r="B86" s="3" t="s">
        <v>12</v>
      </c>
      <c r="C86" s="9"/>
      <c r="D86" s="15">
        <f>SUM(D87:D93)</f>
        <v>30459116</v>
      </c>
      <c r="E86" s="15">
        <f>SUM(E87:E93)</f>
        <v>257912.00000000003</v>
      </c>
      <c r="F86" s="15">
        <f>SUM(F87:F93)</f>
        <v>30717027.999999996</v>
      </c>
      <c r="G86" s="15">
        <f>SUM(G87:G93)</f>
        <v>13417636.52</v>
      </c>
      <c r="H86" s="15">
        <f>SUM(H87:H93)</f>
        <v>13417636.52</v>
      </c>
      <c r="I86" s="16">
        <f t="shared" ref="I86:I149" si="13">F86-G86</f>
        <v>17299391.479999997</v>
      </c>
    </row>
    <row r="87" spans="2:9" x14ac:dyDescent="0.2">
      <c r="B87" s="13" t="s">
        <v>13</v>
      </c>
      <c r="C87" s="11"/>
      <c r="D87" s="15">
        <v>20491179</v>
      </c>
      <c r="E87" s="16">
        <v>504009.65</v>
      </c>
      <c r="F87" s="15">
        <f t="shared" ref="F87:F103" si="14">D87+E87</f>
        <v>20995188.649999999</v>
      </c>
      <c r="G87" s="16">
        <v>10525972.619999999</v>
      </c>
      <c r="H87" s="16">
        <v>10525972.619999999</v>
      </c>
      <c r="I87" s="16">
        <f t="shared" si="13"/>
        <v>10469216.029999999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3433846</v>
      </c>
      <c r="E89" s="16">
        <v>-264468.24</v>
      </c>
      <c r="F89" s="15">
        <f t="shared" si="14"/>
        <v>3169377.76</v>
      </c>
      <c r="G89" s="16">
        <v>38400.18</v>
      </c>
      <c r="H89" s="16">
        <v>38400.18</v>
      </c>
      <c r="I89" s="16">
        <f t="shared" si="13"/>
        <v>3130977.5799999996</v>
      </c>
    </row>
    <row r="90" spans="2:9" x14ac:dyDescent="0.2">
      <c r="B90" s="13" t="s">
        <v>16</v>
      </c>
      <c r="C90" s="11"/>
      <c r="D90" s="15">
        <v>4464798</v>
      </c>
      <c r="E90" s="16">
        <v>15456.52</v>
      </c>
      <c r="F90" s="15">
        <f t="shared" si="14"/>
        <v>4480254.5199999996</v>
      </c>
      <c r="G90" s="16">
        <v>1988752.91</v>
      </c>
      <c r="H90" s="16">
        <v>1988752.91</v>
      </c>
      <c r="I90" s="16">
        <f t="shared" si="13"/>
        <v>2491501.6099999994</v>
      </c>
    </row>
    <row r="91" spans="2:9" x14ac:dyDescent="0.2">
      <c r="B91" s="13" t="s">
        <v>17</v>
      </c>
      <c r="C91" s="11"/>
      <c r="D91" s="15">
        <v>2069293</v>
      </c>
      <c r="E91" s="16">
        <v>2914.07</v>
      </c>
      <c r="F91" s="15">
        <f t="shared" si="14"/>
        <v>2072207.07</v>
      </c>
      <c r="G91" s="16">
        <v>864510.81</v>
      </c>
      <c r="H91" s="16">
        <v>864510.81</v>
      </c>
      <c r="I91" s="16">
        <f t="shared" si="13"/>
        <v>1207696.26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693015</v>
      </c>
      <c r="E94" s="15">
        <f>SUM(E95:E103)</f>
        <v>-120466.88</v>
      </c>
      <c r="F94" s="15">
        <f>SUM(F95:F103)</f>
        <v>572548.12</v>
      </c>
      <c r="G94" s="15">
        <f>SUM(G95:G103)</f>
        <v>182924.95</v>
      </c>
      <c r="H94" s="15">
        <f>SUM(H95:H103)</f>
        <v>174139.95</v>
      </c>
      <c r="I94" s="16">
        <f t="shared" si="13"/>
        <v>389623.17</v>
      </c>
    </row>
    <row r="95" spans="2:9" x14ac:dyDescent="0.2">
      <c r="B95" s="13" t="s">
        <v>21</v>
      </c>
      <c r="C95" s="11"/>
      <c r="D95" s="15">
        <v>211360</v>
      </c>
      <c r="E95" s="16">
        <v>-73000</v>
      </c>
      <c r="F95" s="15">
        <f t="shared" si="14"/>
        <v>138360</v>
      </c>
      <c r="G95" s="16">
        <v>25348</v>
      </c>
      <c r="H95" s="16">
        <v>24268</v>
      </c>
      <c r="I95" s="16">
        <f t="shared" si="13"/>
        <v>113012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140532</v>
      </c>
      <c r="E98" s="16">
        <v>-22000</v>
      </c>
      <c r="F98" s="15">
        <f t="shared" si="14"/>
        <v>118532</v>
      </c>
      <c r="G98" s="16">
        <v>15185.8</v>
      </c>
      <c r="H98" s="16">
        <v>10676.8</v>
      </c>
      <c r="I98" s="16">
        <f t="shared" si="13"/>
        <v>103346.2</v>
      </c>
    </row>
    <row r="99" spans="2:9" x14ac:dyDescent="0.2">
      <c r="B99" s="13" t="s">
        <v>25</v>
      </c>
      <c r="C99" s="11"/>
      <c r="D99" s="15">
        <v>17212</v>
      </c>
      <c r="E99" s="16">
        <v>0</v>
      </c>
      <c r="F99" s="15">
        <f t="shared" si="14"/>
        <v>17212</v>
      </c>
      <c r="G99" s="16">
        <v>11486.94</v>
      </c>
      <c r="H99" s="16">
        <v>11486.94</v>
      </c>
      <c r="I99" s="16">
        <f t="shared" si="13"/>
        <v>5725.0599999999995</v>
      </c>
    </row>
    <row r="100" spans="2:9" x14ac:dyDescent="0.2">
      <c r="B100" s="13" t="s">
        <v>26</v>
      </c>
      <c r="C100" s="11"/>
      <c r="D100" s="15">
        <v>240000</v>
      </c>
      <c r="E100" s="16">
        <v>0</v>
      </c>
      <c r="F100" s="15">
        <f t="shared" si="14"/>
        <v>240000</v>
      </c>
      <c r="G100" s="16">
        <v>95812.6</v>
      </c>
      <c r="H100" s="16">
        <v>95812.6</v>
      </c>
      <c r="I100" s="16">
        <f t="shared" si="13"/>
        <v>144187.4</v>
      </c>
    </row>
    <row r="101" spans="2:9" x14ac:dyDescent="0.2">
      <c r="B101" s="13" t="s">
        <v>27</v>
      </c>
      <c r="C101" s="11"/>
      <c r="D101" s="15">
        <v>48854</v>
      </c>
      <c r="E101" s="16">
        <v>-22466.880000000001</v>
      </c>
      <c r="F101" s="15">
        <f t="shared" si="14"/>
        <v>26387.119999999999</v>
      </c>
      <c r="G101" s="16">
        <v>4646</v>
      </c>
      <c r="H101" s="16">
        <v>1450</v>
      </c>
      <c r="I101" s="16">
        <f t="shared" si="13"/>
        <v>21741.119999999999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35057</v>
      </c>
      <c r="E103" s="16">
        <v>-3000</v>
      </c>
      <c r="F103" s="15">
        <f t="shared" si="14"/>
        <v>32057</v>
      </c>
      <c r="G103" s="16">
        <v>30445.61</v>
      </c>
      <c r="H103" s="16">
        <v>30445.61</v>
      </c>
      <c r="I103" s="16">
        <f t="shared" si="13"/>
        <v>1611.3899999999994</v>
      </c>
    </row>
    <row r="104" spans="2:9" x14ac:dyDescent="0.2">
      <c r="B104" s="3" t="s">
        <v>30</v>
      </c>
      <c r="C104" s="9"/>
      <c r="D104" s="15">
        <f>SUM(D105:D113)</f>
        <v>2911004</v>
      </c>
      <c r="E104" s="15">
        <f>SUM(E105:E113)</f>
        <v>-137445.12</v>
      </c>
      <c r="F104" s="15">
        <f>SUM(F105:F113)</f>
        <v>2773558.88</v>
      </c>
      <c r="G104" s="15">
        <f>SUM(G105:G113)</f>
        <v>939987.57000000007</v>
      </c>
      <c r="H104" s="15">
        <f>SUM(H105:H113)</f>
        <v>939987.57000000007</v>
      </c>
      <c r="I104" s="16">
        <f t="shared" si="13"/>
        <v>1833571.3099999998</v>
      </c>
    </row>
    <row r="105" spans="2:9" x14ac:dyDescent="0.2">
      <c r="B105" s="13" t="s">
        <v>31</v>
      </c>
      <c r="C105" s="11"/>
      <c r="D105" s="15">
        <v>1054811</v>
      </c>
      <c r="E105" s="16">
        <v>-108105.81</v>
      </c>
      <c r="F105" s="16">
        <f>D105+E105</f>
        <v>946705.19</v>
      </c>
      <c r="G105" s="16">
        <v>419674.42</v>
      </c>
      <c r="H105" s="16">
        <v>419674.42</v>
      </c>
      <c r="I105" s="16">
        <f t="shared" si="13"/>
        <v>527030.77</v>
      </c>
    </row>
    <row r="106" spans="2:9" x14ac:dyDescent="0.2">
      <c r="B106" s="13" t="s">
        <v>32</v>
      </c>
      <c r="C106" s="11"/>
      <c r="D106" s="15">
        <v>61495</v>
      </c>
      <c r="E106" s="16">
        <v>0</v>
      </c>
      <c r="F106" s="16">
        <f t="shared" ref="F106:F113" si="15">D106+E106</f>
        <v>61495</v>
      </c>
      <c r="G106" s="16">
        <v>28994.13</v>
      </c>
      <c r="H106" s="16">
        <v>28994.13</v>
      </c>
      <c r="I106" s="16">
        <f t="shared" si="13"/>
        <v>32500.87</v>
      </c>
    </row>
    <row r="107" spans="2:9" x14ac:dyDescent="0.2">
      <c r="B107" s="13" t="s">
        <v>33</v>
      </c>
      <c r="C107" s="11"/>
      <c r="D107" s="15">
        <v>647000</v>
      </c>
      <c r="E107" s="16">
        <v>33040.74</v>
      </c>
      <c r="F107" s="16">
        <f t="shared" si="15"/>
        <v>680040.74</v>
      </c>
      <c r="G107" s="16">
        <v>327770.82</v>
      </c>
      <c r="H107" s="16">
        <v>327770.82</v>
      </c>
      <c r="I107" s="16">
        <f t="shared" si="13"/>
        <v>352269.92</v>
      </c>
    </row>
    <row r="108" spans="2:9" x14ac:dyDescent="0.2">
      <c r="B108" s="13" t="s">
        <v>34</v>
      </c>
      <c r="C108" s="11"/>
      <c r="D108" s="15">
        <v>213000</v>
      </c>
      <c r="E108" s="16">
        <v>0</v>
      </c>
      <c r="F108" s="16">
        <f t="shared" si="15"/>
        <v>213000</v>
      </c>
      <c r="G108" s="16">
        <v>10272.17</v>
      </c>
      <c r="H108" s="16">
        <v>10272.17</v>
      </c>
      <c r="I108" s="16">
        <f t="shared" si="13"/>
        <v>202727.83</v>
      </c>
    </row>
    <row r="109" spans="2:9" x14ac:dyDescent="0.2">
      <c r="B109" s="13" t="s">
        <v>35</v>
      </c>
      <c r="C109" s="11"/>
      <c r="D109" s="15">
        <v>102416</v>
      </c>
      <c r="E109" s="16">
        <v>-11600</v>
      </c>
      <c r="F109" s="16">
        <f t="shared" si="15"/>
        <v>90816</v>
      </c>
      <c r="G109" s="16">
        <v>23970</v>
      </c>
      <c r="H109" s="16">
        <v>23970</v>
      </c>
      <c r="I109" s="16">
        <f t="shared" si="13"/>
        <v>66846</v>
      </c>
    </row>
    <row r="110" spans="2:9" x14ac:dyDescent="0.2">
      <c r="B110" s="13" t="s">
        <v>36</v>
      </c>
      <c r="C110" s="11"/>
      <c r="D110" s="15">
        <v>150894</v>
      </c>
      <c r="E110" s="16">
        <v>-55000</v>
      </c>
      <c r="F110" s="16">
        <f t="shared" si="15"/>
        <v>95894</v>
      </c>
      <c r="G110" s="16">
        <v>14803.56</v>
      </c>
      <c r="H110" s="16">
        <v>14803.56</v>
      </c>
      <c r="I110" s="16">
        <f t="shared" si="13"/>
        <v>81090.44</v>
      </c>
    </row>
    <row r="111" spans="2:9" x14ac:dyDescent="0.2">
      <c r="B111" s="13" t="s">
        <v>37</v>
      </c>
      <c r="C111" s="11"/>
      <c r="D111" s="15">
        <v>23023</v>
      </c>
      <c r="E111" s="16">
        <v>60</v>
      </c>
      <c r="F111" s="16">
        <f t="shared" si="15"/>
        <v>23083</v>
      </c>
      <c r="G111" s="16">
        <v>4730.6499999999996</v>
      </c>
      <c r="H111" s="16">
        <v>4730.6499999999996</v>
      </c>
      <c r="I111" s="16">
        <f t="shared" si="13"/>
        <v>18352.349999999999</v>
      </c>
    </row>
    <row r="112" spans="2:9" x14ac:dyDescent="0.2">
      <c r="B112" s="13" t="s">
        <v>38</v>
      </c>
      <c r="C112" s="11"/>
      <c r="D112" s="15">
        <v>101201</v>
      </c>
      <c r="E112" s="16">
        <v>4159.95</v>
      </c>
      <c r="F112" s="16">
        <f t="shared" si="15"/>
        <v>105360.95</v>
      </c>
      <c r="G112" s="16">
        <v>13748.32</v>
      </c>
      <c r="H112" s="16">
        <v>13748.32</v>
      </c>
      <c r="I112" s="16">
        <f t="shared" si="13"/>
        <v>91612.63</v>
      </c>
    </row>
    <row r="113" spans="2:9" x14ac:dyDescent="0.2">
      <c r="B113" s="13" t="s">
        <v>39</v>
      </c>
      <c r="C113" s="11"/>
      <c r="D113" s="15">
        <v>557164</v>
      </c>
      <c r="E113" s="16">
        <v>0</v>
      </c>
      <c r="F113" s="16">
        <f t="shared" si="15"/>
        <v>557164</v>
      </c>
      <c r="G113" s="16">
        <v>96023.5</v>
      </c>
      <c r="H113" s="16">
        <v>96023.5</v>
      </c>
      <c r="I113" s="16">
        <f t="shared" si="13"/>
        <v>461140.5</v>
      </c>
    </row>
    <row r="114" spans="2:9" ht="25.5" customHeight="1" x14ac:dyDescent="0.2">
      <c r="B114" s="26" t="s">
        <v>40</v>
      </c>
      <c r="C114" s="27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179760.12</v>
      </c>
      <c r="F138" s="15">
        <f>F139+F140+F141+F142+F143+F145+F146</f>
        <v>179760.12</v>
      </c>
      <c r="G138" s="15">
        <f>SUM(G139:G146)</f>
        <v>0</v>
      </c>
      <c r="H138" s="15">
        <f>SUM(H139:H146)</f>
        <v>0</v>
      </c>
      <c r="I138" s="16">
        <f t="shared" si="13"/>
        <v>179760.12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>
        <v>0</v>
      </c>
      <c r="E146" s="16">
        <v>179760.12</v>
      </c>
      <c r="F146" s="16">
        <f t="shared" si="18"/>
        <v>179760.12</v>
      </c>
      <c r="G146" s="16">
        <v>0</v>
      </c>
      <c r="H146" s="16">
        <v>0</v>
      </c>
      <c r="I146" s="16">
        <f t="shared" si="13"/>
        <v>179760.12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75571151</v>
      </c>
      <c r="E160" s="14">
        <f t="shared" si="21"/>
        <v>192198.02</v>
      </c>
      <c r="F160" s="14">
        <f t="shared" si="21"/>
        <v>75763349.019999981</v>
      </c>
      <c r="G160" s="14">
        <f t="shared" si="21"/>
        <v>30464807.23</v>
      </c>
      <c r="H160" s="14">
        <f t="shared" si="21"/>
        <v>30321222.23</v>
      </c>
      <c r="I160" s="14">
        <f t="shared" si="21"/>
        <v>45298541.789999999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</dc:creator>
  <cp:lastModifiedBy>Utsh</cp:lastModifiedBy>
  <cp:lastPrinted>2016-12-20T19:53:14Z</cp:lastPrinted>
  <dcterms:created xsi:type="dcterms:W3CDTF">2016-10-11T20:25:15Z</dcterms:created>
  <dcterms:modified xsi:type="dcterms:W3CDTF">2025-07-03T20:50:22Z</dcterms:modified>
</cp:coreProperties>
</file>